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3- Programs\Commercial\Energy Efficiency\"/>
    </mc:Choice>
  </mc:AlternateContent>
  <xr:revisionPtr revIDLastSave="0" documentId="13_ncr:1_{24592932-1A01-4567-8108-9F415B2A9B61}" xr6:coauthVersionLast="47" xr6:coauthVersionMax="47" xr10:uidLastSave="{00000000-0000-0000-0000-000000000000}"/>
  <workbookProtection workbookAlgorithmName="SHA-512" workbookHashValue="/n7/WUk80Ude2fXM7t9GtxNDs+bq+igtn0luOByw9rDN2O1rPwl62Hu4/rbacx84qluH0NzD2CQre/ZPYz9Exw==" workbookSaltValue="AtkrULSJbmbaiH2BIILJGw==" workbookSpinCount="100000" lockStructure="1"/>
  <bookViews>
    <workbookView xWindow="-120" yWindow="-120" windowWidth="29040" windowHeight="15840" xr2:uid="{00000000-000D-0000-FFFF-FFFF00000000}"/>
  </bookViews>
  <sheets>
    <sheet name="Lighting Schedule" sheetId="1" r:id="rId1"/>
    <sheet name="Drop Down Info" sheetId="2" r:id="rId2"/>
    <sheet name="Sheet1" sheetId="4" r:id="rId3"/>
    <sheet name="Sheet3" sheetId="3" state="hidden" r:id="rId4"/>
  </sheets>
  <definedNames>
    <definedName name="Equipment">'Drop Down Info'!#REF!</definedName>
    <definedName name="Equipment1">'Drop Down Info'!#REF!</definedName>
    <definedName name="LED">'Drop Down Info'!#REF!</definedName>
    <definedName name="Rebates">Sheet3!$A$3:$A$18</definedName>
    <definedName name="Sensor">Sheet3!$A$24:$A$25</definedName>
    <definedName name="SensorRebate">Sheet3!$A$20:$A$21</definedName>
    <definedName name="sensorrebate1">Sheet3!$A$19:$A$21</definedName>
    <definedName name="Use">'Drop Down Info'!$A$24:$A$49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3" i="1"/>
  <c r="J34" i="1"/>
  <c r="J35" i="1"/>
  <c r="J36" i="1"/>
  <c r="J37" i="1"/>
  <c r="J38" i="1"/>
  <c r="J39" i="1"/>
  <c r="J31" i="1"/>
  <c r="J16" i="1"/>
  <c r="J17" i="1"/>
  <c r="J18" i="1"/>
  <c r="J19" i="1"/>
  <c r="J20" i="1"/>
  <c r="J21" i="1"/>
  <c r="J22" i="1"/>
  <c r="J23" i="1"/>
  <c r="J15" i="1"/>
  <c r="F33" i="1"/>
  <c r="F34" i="1"/>
  <c r="F35" i="1"/>
  <c r="F36" i="1"/>
  <c r="F37" i="1"/>
  <c r="F38" i="1"/>
  <c r="F39" i="1"/>
  <c r="F16" i="1"/>
  <c r="F17" i="1"/>
  <c r="F18" i="1"/>
  <c r="F19" i="1"/>
  <c r="F20" i="1"/>
  <c r="F21" i="1"/>
  <c r="F22" i="1"/>
  <c r="F23" i="1"/>
  <c r="F31" i="1"/>
  <c r="F15" i="1"/>
  <c r="F32" i="1"/>
  <c r="F25" i="1" l="1"/>
  <c r="F24" i="1" l="1"/>
  <c r="J40" i="1" l="1"/>
  <c r="F40" i="1"/>
  <c r="D42" i="1" l="1"/>
  <c r="F42" i="1" l="1"/>
  <c r="J24" i="1"/>
  <c r="D26" i="1" s="1"/>
  <c r="F8" i="1" s="1"/>
  <c r="F26" i="1" l="1"/>
  <c r="J9" i="1" s="1"/>
  <c r="F9" i="1" l="1"/>
</calcChain>
</file>

<file path=xl/sharedStrings.xml><?xml version="1.0" encoding="utf-8"?>
<sst xmlns="http://schemas.openxmlformats.org/spreadsheetml/2006/main" count="100" uniqueCount="58">
  <si>
    <t>TOTALS</t>
  </si>
  <si>
    <t>Customer Name:</t>
  </si>
  <si>
    <t>Project Address:</t>
  </si>
  <si>
    <t>Restaurant</t>
  </si>
  <si>
    <t>Storage</t>
  </si>
  <si>
    <t>All information must be clearly detailed for a 3rd party auditor to confirm rebate counts are accurate.</t>
  </si>
  <si>
    <t xml:space="preserve">Yes </t>
  </si>
  <si>
    <t>No</t>
  </si>
  <si>
    <t>Front Retail (Example)</t>
  </si>
  <si>
    <t>Parking Garage</t>
  </si>
  <si>
    <t>Nursing Home</t>
  </si>
  <si>
    <t>Hospital</t>
  </si>
  <si>
    <t>Grocery</t>
  </si>
  <si>
    <t>Customer Service Account #</t>
  </si>
  <si>
    <t>4' T8- 32W 2 Lamp</t>
  </si>
  <si>
    <t>Type of Business (select one)</t>
  </si>
  <si>
    <t>Hospitality, Hotel (3 or more levels)</t>
  </si>
  <si>
    <t>Hospitality, Motel (1 or 2 levels)</t>
  </si>
  <si>
    <t>Manufacturing, Light Industrial</t>
  </si>
  <si>
    <t>Manufacturing, Tech/Bio</t>
  </si>
  <si>
    <t>Office, Large</t>
  </si>
  <si>
    <t>Office, Small</t>
  </si>
  <si>
    <t>Retail, Large (Big Box)</t>
  </si>
  <si>
    <t>Retail, Multi Story (Dept. Store)</t>
  </si>
  <si>
    <t>Retail, Small</t>
  </si>
  <si>
    <t>School, College</t>
  </si>
  <si>
    <t>School, Primary</t>
  </si>
  <si>
    <t>School, Secondary</t>
  </si>
  <si>
    <t>Warehouse, Refrigerated</t>
  </si>
  <si>
    <t>Business Types</t>
  </si>
  <si>
    <t>Operating Hours</t>
  </si>
  <si>
    <t>TOTAL REBATE</t>
  </si>
  <si>
    <t>Multi Family Complexes</t>
  </si>
  <si>
    <t>Hours</t>
  </si>
  <si>
    <t>Location</t>
  </si>
  <si>
    <t>Product Type &amp; Description</t>
  </si>
  <si>
    <t>LED Retrofit Kit xxxxxxxxx</t>
  </si>
  <si>
    <t>Proposed LED Lighting</t>
  </si>
  <si>
    <t>Existing Lighting</t>
  </si>
  <si>
    <t>Qty of Fixtures or Lamps</t>
  </si>
  <si>
    <t>ROSEVILLE ELECTRIC LED LIGHTING REBATE SCHEDULE</t>
  </si>
  <si>
    <t>Total kW</t>
  </si>
  <si>
    <t>Total Interior Custom Savings</t>
  </si>
  <si>
    <t>Assembly/Place of Worship</t>
  </si>
  <si>
    <t>Total kW Savings</t>
  </si>
  <si>
    <t>Total kWh Savings</t>
  </si>
  <si>
    <t xml:space="preserve">kWh Saved = </t>
  </si>
  <si>
    <t xml:space="preserve">Total kW Saved = </t>
  </si>
  <si>
    <t>(Enter total kW and kWh saved onto rebate form)</t>
  </si>
  <si>
    <t xml:space="preserve">Interior Hours = </t>
  </si>
  <si>
    <t xml:space="preserve">Exterior Hours = </t>
  </si>
  <si>
    <t>Qty. of Fixtures/Lamps</t>
  </si>
  <si>
    <t xml:space="preserve">Watts per Fixture/Lamp </t>
  </si>
  <si>
    <t>Watts per Fixture/Lamp</t>
  </si>
  <si>
    <t>Product Description w/Model Number</t>
  </si>
  <si>
    <t>Effective August 2025</t>
  </si>
  <si>
    <t xml:space="preserve">Custom Lighting Schedule (Exterior) - $0.25 per kWh Saved </t>
  </si>
  <si>
    <t xml:space="preserve">Custom Lighting Schedule (Interior) - $0.25 per kWh Saved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</si>
</sst>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sz val="16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43C4DA"/>
        <bgColor indexed="64"/>
      </patternFill>
    </fill>
    <fill>
      <patternFill patternType="solid">
        <fgColor rgb="FF4BADE1"/>
        <bgColor indexed="64"/>
      </patternFill>
    </fill>
    <fill>
      <patternFill patternType="solid">
        <fgColor rgb="FFA1CF6D"/>
        <bgColor indexed="64"/>
      </patternFill>
    </fill>
    <fill>
      <patternFill patternType="solid">
        <fgColor rgb="FF01AB8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44" fontId="0" fillId="0" borderId="0" xfId="1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4" fillId="0" borderId="4" xfId="0" applyNumberFormat="1" applyFont="1" applyFill="1" applyBorder="1" applyAlignment="1" applyProtection="1">
      <alignment vertical="center"/>
      <protection locked="0"/>
    </xf>
    <xf numFmtId="1" fontId="14" fillId="0" borderId="9" xfId="0" applyNumberFormat="1" applyFont="1" applyFill="1" applyBorder="1" applyAlignment="1" applyProtection="1">
      <alignment vertical="center"/>
      <protection locked="0"/>
    </xf>
    <xf numFmtId="1" fontId="14" fillId="0" borderId="11" xfId="0" applyNumberFormat="1" applyFont="1" applyFill="1" applyBorder="1" applyAlignment="1" applyProtection="1">
      <alignment vertical="center"/>
      <protection locked="0"/>
    </xf>
    <xf numFmtId="1" fontId="14" fillId="0" borderId="14" xfId="0" applyNumberFormat="1" applyFont="1" applyFill="1" applyBorder="1" applyAlignment="1" applyProtection="1">
      <alignment vertical="center"/>
      <protection locked="0"/>
    </xf>
    <xf numFmtId="1" fontId="14" fillId="0" borderId="7" xfId="0" applyNumberFormat="1" applyFont="1" applyFill="1" applyBorder="1" applyAlignment="1" applyProtection="1">
      <alignment vertical="center"/>
      <protection locked="0"/>
    </xf>
    <xf numFmtId="1" fontId="14" fillId="0" borderId="1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1" fontId="20" fillId="0" borderId="0" xfId="0" applyNumberFormat="1" applyFont="1" applyAlignment="1" applyProtection="1">
      <alignment horizontal="center" vertical="center"/>
    </xf>
    <xf numFmtId="1" fontId="14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Alignment="1" applyProtection="1">
      <alignment horizontal="center" vertical="center"/>
    </xf>
    <xf numFmtId="43" fontId="23" fillId="0" borderId="19" xfId="2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44" fontId="13" fillId="0" borderId="16" xfId="1" applyFont="1" applyFill="1" applyBorder="1" applyAlignment="1" applyProtection="1"/>
    <xf numFmtId="43" fontId="14" fillId="0" borderId="16" xfId="2" applyFont="1" applyBorder="1" applyAlignment="1" applyProtection="1">
      <alignment horizontal="center" vertical="center"/>
    </xf>
    <xf numFmtId="44" fontId="20" fillId="0" borderId="0" xfId="1" applyFont="1" applyFill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2" fontId="11" fillId="0" borderId="1" xfId="0" applyNumberFormat="1" applyFont="1" applyBorder="1" applyAlignment="1" applyProtection="1">
      <alignment vertical="center"/>
    </xf>
    <xf numFmtId="2" fontId="11" fillId="0" borderId="2" xfId="0" applyNumberFormat="1" applyFont="1" applyBorder="1" applyAlignment="1" applyProtection="1">
      <alignment vertical="center"/>
    </xf>
    <xf numFmtId="2" fontId="11" fillId="0" borderId="3" xfId="0" applyNumberFormat="1" applyFont="1" applyBorder="1" applyAlignment="1" applyProtection="1">
      <alignment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2" fontId="12" fillId="0" borderId="16" xfId="0" applyNumberFormat="1" applyFont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left" vertical="center"/>
    </xf>
    <xf numFmtId="1" fontId="14" fillId="0" borderId="13" xfId="0" applyNumberFormat="1" applyFont="1" applyFill="1" applyBorder="1" applyAlignment="1" applyProtection="1">
      <alignment horizontal="right" vertical="center"/>
    </xf>
    <xf numFmtId="1" fontId="14" fillId="0" borderId="5" xfId="0" applyNumberFormat="1" applyFont="1" applyFill="1" applyBorder="1" applyAlignment="1" applyProtection="1">
      <alignment horizontal="right" vertical="center"/>
    </xf>
    <xf numFmtId="1" fontId="14" fillId="0" borderId="8" xfId="0" applyNumberFormat="1" applyFont="1" applyFill="1" applyBorder="1" applyAlignment="1" applyProtection="1">
      <alignment horizontal="right" vertical="center"/>
    </xf>
    <xf numFmtId="2" fontId="8" fillId="0" borderId="0" xfId="0" applyNumberFormat="1" applyFont="1" applyFill="1" applyBorder="1" applyAlignment="1" applyProtection="1">
      <alignment vertical="center"/>
    </xf>
    <xf numFmtId="2" fontId="8" fillId="0" borderId="10" xfId="0" applyNumberFormat="1" applyFont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43" fontId="20" fillId="0" borderId="0" xfId="2" applyNumberFormat="1" applyFont="1" applyFill="1" applyBorder="1" applyAlignment="1" applyProtection="1">
      <alignment horizontal="left" vertical="center"/>
    </xf>
    <xf numFmtId="164" fontId="20" fillId="0" borderId="0" xfId="2" applyNumberFormat="1" applyFont="1" applyFill="1" applyBorder="1" applyAlignment="1" applyProtection="1">
      <alignment horizontal="left" vertical="center"/>
    </xf>
    <xf numFmtId="44" fontId="0" fillId="0" borderId="0" xfId="1" applyFont="1" applyFill="1" applyBorder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vertical="center"/>
    </xf>
    <xf numFmtId="2" fontId="14" fillId="0" borderId="16" xfId="0" applyNumberFormat="1" applyFont="1" applyBorder="1" applyAlignment="1" applyProtection="1">
      <alignment horizontal="center" vertical="center"/>
    </xf>
    <xf numFmtId="1" fontId="14" fillId="0" borderId="16" xfId="0" applyNumberFormat="1" applyFont="1" applyBorder="1" applyAlignment="1" applyProtection="1">
      <alignment horizontal="right" vertical="center"/>
    </xf>
    <xf numFmtId="2" fontId="20" fillId="0" borderId="0" xfId="0" applyNumberFormat="1" applyFont="1" applyAlignment="1" applyProtection="1">
      <alignment vertical="center"/>
    </xf>
    <xf numFmtId="2" fontId="20" fillId="0" borderId="0" xfId="0" applyNumberFormat="1" applyFont="1" applyFill="1" applyAlignment="1" applyProtection="1">
      <alignment vertical="center"/>
    </xf>
    <xf numFmtId="9" fontId="20" fillId="0" borderId="0" xfId="4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2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hidden="1"/>
    </xf>
    <xf numFmtId="0" fontId="15" fillId="0" borderId="0" xfId="3" applyNumberFormat="1" applyFont="1" applyFill="1" applyBorder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164" fontId="15" fillId="0" borderId="0" xfId="2" applyNumberFormat="1" applyFont="1" applyFill="1" applyBorder="1" applyAlignment="1" applyProtection="1">
      <alignment horizontal="center"/>
      <protection hidden="1"/>
    </xf>
    <xf numFmtId="164" fontId="16" fillId="0" borderId="0" xfId="2" applyNumberFormat="1" applyFont="1" applyFill="1" applyProtection="1">
      <protection hidden="1"/>
    </xf>
    <xf numFmtId="164" fontId="6" fillId="0" borderId="0" xfId="2" applyNumberFormat="1" applyFont="1" applyFill="1" applyBorder="1" applyAlignment="1" applyProtection="1">
      <alignment horizontal="center" vertical="center"/>
      <protection hidden="1"/>
    </xf>
    <xf numFmtId="3" fontId="7" fillId="0" borderId="0" xfId="3" applyNumberFormat="1" applyFont="1" applyFill="1" applyBorder="1" applyAlignment="1" applyProtection="1">
      <alignment horizontal="center"/>
      <protection hidden="1"/>
    </xf>
    <xf numFmtId="0" fontId="7" fillId="0" borderId="0" xfId="3" applyNumberFormat="1" applyFont="1" applyFill="1" applyBorder="1" applyAlignment="1" applyProtection="1">
      <alignment horizontal="left"/>
      <protection hidden="1"/>
    </xf>
    <xf numFmtId="0" fontId="7" fillId="0" borderId="0" xfId="3" applyNumberFormat="1" applyFont="1" applyFill="1" applyBorder="1" applyAlignment="1" applyProtection="1">
      <alignment horizontal="center"/>
      <protection hidden="1"/>
    </xf>
    <xf numFmtId="0" fontId="7" fillId="0" borderId="12" xfId="3" applyNumberFormat="1" applyFont="1" applyFill="1" applyBorder="1" applyAlignment="1" applyProtection="1">
      <alignment horizontal="left"/>
      <protection hidden="1"/>
    </xf>
    <xf numFmtId="164" fontId="6" fillId="0" borderId="0" xfId="2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1" fontId="2" fillId="0" borderId="0" xfId="0" applyNumberFormat="1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Alignment="1" applyProtection="1">
      <alignment horizontal="center"/>
      <protection hidden="1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1" fontId="19" fillId="4" borderId="24" xfId="0" applyNumberFormat="1" applyFont="1" applyFill="1" applyBorder="1" applyAlignment="1" applyProtection="1">
      <alignment horizontal="right" vertical="center"/>
    </xf>
    <xf numFmtId="2" fontId="26" fillId="5" borderId="6" xfId="0" applyNumberFormat="1" applyFont="1" applyFill="1" applyBorder="1" applyAlignment="1" applyProtection="1">
      <alignment vertical="center"/>
    </xf>
    <xf numFmtId="2" fontId="26" fillId="5" borderId="4" xfId="0" applyNumberFormat="1" applyFont="1" applyFill="1" applyBorder="1" applyAlignment="1" applyProtection="1">
      <alignment vertical="center"/>
    </xf>
    <xf numFmtId="2" fontId="26" fillId="5" borderId="4" xfId="0" applyNumberFormat="1" applyFont="1" applyFill="1" applyBorder="1" applyAlignment="1" applyProtection="1">
      <alignment horizontal="center" vertical="center"/>
    </xf>
    <xf numFmtId="2" fontId="26" fillId="5" borderId="9" xfId="0" applyNumberFormat="1" applyFont="1" applyFill="1" applyBorder="1" applyAlignment="1" applyProtection="1">
      <alignment vertical="center"/>
    </xf>
    <xf numFmtId="2" fontId="9" fillId="5" borderId="1" xfId="0" applyNumberFormat="1" applyFont="1" applyFill="1" applyBorder="1" applyAlignment="1" applyProtection="1">
      <alignment vertical="center"/>
    </xf>
    <xf numFmtId="2" fontId="9" fillId="5" borderId="2" xfId="0" applyNumberFormat="1" applyFont="1" applyFill="1" applyBorder="1" applyAlignment="1" applyProtection="1">
      <alignment vertical="center"/>
    </xf>
    <xf numFmtId="2" fontId="24" fillId="5" borderId="1" xfId="0" applyNumberFormat="1" applyFont="1" applyFill="1" applyBorder="1" applyAlignment="1" applyProtection="1">
      <alignment horizontal="center" vertical="center"/>
    </xf>
    <xf numFmtId="2" fontId="9" fillId="5" borderId="3" xfId="0" applyNumberFormat="1" applyFont="1" applyFill="1" applyBorder="1" applyAlignment="1" applyProtection="1">
      <alignment vertical="center"/>
    </xf>
    <xf numFmtId="0" fontId="14" fillId="6" borderId="2" xfId="0" applyNumberFormat="1" applyFont="1" applyFill="1" applyBorder="1" applyAlignment="1" applyProtection="1">
      <alignment horizontal="right" vertical="center"/>
    </xf>
    <xf numFmtId="164" fontId="14" fillId="6" borderId="3" xfId="2" applyNumberFormat="1" applyFont="1" applyFill="1" applyBorder="1" applyAlignment="1" applyProtection="1">
      <alignment vertical="center"/>
    </xf>
    <xf numFmtId="0" fontId="14" fillId="6" borderId="1" xfId="0" applyNumberFormat="1" applyFont="1" applyFill="1" applyBorder="1" applyAlignment="1" applyProtection="1">
      <alignment horizontal="right" vertical="center"/>
    </xf>
    <xf numFmtId="43" fontId="14" fillId="6" borderId="3" xfId="2" applyFont="1" applyFill="1" applyBorder="1" applyAlignment="1" applyProtection="1">
      <alignment horizontal="center" vertical="center"/>
    </xf>
    <xf numFmtId="1" fontId="14" fillId="6" borderId="1" xfId="0" applyNumberFormat="1" applyFont="1" applyFill="1" applyBorder="1" applyAlignment="1" applyProtection="1">
      <alignment horizontal="right" vertical="center"/>
    </xf>
    <xf numFmtId="164" fontId="14" fillId="6" borderId="3" xfId="2" applyNumberFormat="1" applyFont="1" applyFill="1" applyBorder="1" applyAlignment="1" applyProtection="1">
      <alignment horizontal="left" vertical="center"/>
    </xf>
    <xf numFmtId="164" fontId="14" fillId="6" borderId="24" xfId="2" applyNumberFormat="1" applyFont="1" applyFill="1" applyBorder="1" applyAlignment="1" applyProtection="1">
      <alignment horizontal="left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2" fontId="14" fillId="7" borderId="26" xfId="0" applyNumberFormat="1" applyFont="1" applyFill="1" applyBorder="1" applyAlignment="1" applyProtection="1">
      <alignment horizontal="center" vertical="center"/>
    </xf>
    <xf numFmtId="2" fontId="14" fillId="7" borderId="11" xfId="0" applyNumberFormat="1" applyFont="1" applyFill="1" applyBorder="1" applyAlignment="1" applyProtection="1">
      <alignment horizontal="center" vertical="center"/>
    </xf>
    <xf numFmtId="2" fontId="14" fillId="7" borderId="27" xfId="0" applyNumberFormat="1" applyFont="1" applyFill="1" applyBorder="1" applyAlignment="1" applyProtection="1">
      <alignment horizontal="center" vertical="center"/>
    </xf>
    <xf numFmtId="2" fontId="14" fillId="7" borderId="19" xfId="0" applyNumberFormat="1" applyFont="1" applyFill="1" applyBorder="1" applyAlignment="1" applyProtection="1">
      <alignment horizontal="center" wrapText="1"/>
    </xf>
    <xf numFmtId="0" fontId="14" fillId="7" borderId="19" xfId="0" applyNumberFormat="1" applyFont="1" applyFill="1" applyBorder="1" applyAlignment="1" applyProtection="1">
      <alignment horizontal="center" wrapText="1"/>
    </xf>
    <xf numFmtId="1" fontId="14" fillId="7" borderId="19" xfId="0" applyNumberFormat="1" applyFont="1" applyFill="1" applyBorder="1" applyAlignment="1" applyProtection="1">
      <alignment horizontal="center" wrapText="1"/>
    </xf>
    <xf numFmtId="2" fontId="14" fillId="7" borderId="11" xfId="0" applyNumberFormat="1" applyFont="1" applyFill="1" applyBorder="1" applyAlignment="1" applyProtection="1">
      <alignment vertical="center"/>
    </xf>
    <xf numFmtId="2" fontId="14" fillId="7" borderId="27" xfId="0" applyNumberFormat="1" applyFont="1" applyFill="1" applyBorder="1" applyAlignment="1" applyProtection="1">
      <alignment vertical="center"/>
    </xf>
    <xf numFmtId="2" fontId="14" fillId="8" borderId="18" xfId="0" applyNumberFormat="1" applyFont="1" applyFill="1" applyBorder="1" applyAlignment="1" applyProtection="1">
      <alignment vertical="center"/>
    </xf>
    <xf numFmtId="2" fontId="14" fillId="8" borderId="18" xfId="0" applyNumberFormat="1" applyFont="1" applyFill="1" applyBorder="1" applyAlignment="1" applyProtection="1">
      <alignment horizontal="center" wrapText="1"/>
    </xf>
    <xf numFmtId="1" fontId="14" fillId="9" borderId="26" xfId="0" applyNumberFormat="1" applyFont="1" applyFill="1" applyBorder="1" applyAlignment="1" applyProtection="1">
      <alignment horizontal="center" vertical="center"/>
    </xf>
    <xf numFmtId="1" fontId="14" fillId="9" borderId="11" xfId="0" applyNumberFormat="1" applyFont="1" applyFill="1" applyBorder="1" applyAlignment="1" applyProtection="1">
      <alignment vertical="center"/>
    </xf>
    <xf numFmtId="1" fontId="14" fillId="9" borderId="14" xfId="0" applyNumberFormat="1" applyFont="1" applyFill="1" applyBorder="1" applyAlignment="1" applyProtection="1">
      <alignment vertical="center"/>
    </xf>
    <xf numFmtId="1" fontId="14" fillId="9" borderId="19" xfId="0" applyNumberFormat="1" applyFont="1" applyFill="1" applyBorder="1" applyAlignment="1" applyProtection="1">
      <alignment horizontal="center" wrapText="1"/>
    </xf>
    <xf numFmtId="1" fontId="14" fillId="9" borderId="20" xfId="0" applyNumberFormat="1" applyFont="1" applyFill="1" applyBorder="1" applyAlignment="1" applyProtection="1">
      <alignment horizontal="center" wrapText="1"/>
    </xf>
    <xf numFmtId="2" fontId="18" fillId="8" borderId="0" xfId="0" applyNumberFormat="1" applyFont="1" applyFill="1" applyBorder="1" applyAlignment="1" applyProtection="1">
      <alignment horizontal="left" vertical="center"/>
    </xf>
    <xf numFmtId="1" fontId="25" fillId="10" borderId="24" xfId="0" applyNumberFormat="1" applyFont="1" applyFill="1" applyBorder="1" applyAlignment="1" applyProtection="1">
      <alignment horizontal="center" vertical="center"/>
    </xf>
    <xf numFmtId="44" fontId="25" fillId="10" borderId="25" xfId="1" applyFont="1" applyFill="1" applyBorder="1" applyAlignment="1" applyProtection="1"/>
    <xf numFmtId="165" fontId="25" fillId="10" borderId="9" xfId="2" applyNumberFormat="1" applyFont="1" applyFill="1" applyBorder="1" applyAlignment="1" applyProtection="1">
      <alignment horizontal="left" vertical="center"/>
    </xf>
    <xf numFmtId="164" fontId="25" fillId="10" borderId="15" xfId="0" applyNumberFormat="1" applyFont="1" applyFill="1" applyBorder="1" applyAlignment="1" applyProtection="1">
      <alignment horizontal="left" vertical="center"/>
    </xf>
    <xf numFmtId="43" fontId="14" fillId="10" borderId="22" xfId="2" applyFont="1" applyFill="1" applyBorder="1" applyAlignment="1" applyProtection="1">
      <alignment horizontal="center" vertical="center"/>
    </xf>
    <xf numFmtId="43" fontId="14" fillId="10" borderId="23" xfId="2" applyFont="1" applyFill="1" applyBorder="1" applyAlignment="1" applyProtection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1" fontId="25" fillId="10" borderId="6" xfId="0" applyNumberFormat="1" applyFont="1" applyFill="1" applyBorder="1" applyAlignment="1" applyProtection="1">
      <alignment horizontal="right" vertical="center"/>
    </xf>
    <xf numFmtId="1" fontId="25" fillId="10" borderId="9" xfId="0" applyNumberFormat="1" applyFont="1" applyFill="1" applyBorder="1" applyAlignment="1" applyProtection="1">
      <alignment horizontal="right" vertical="center"/>
    </xf>
    <xf numFmtId="2" fontId="25" fillId="10" borderId="28" xfId="0" applyNumberFormat="1" applyFont="1" applyFill="1" applyBorder="1" applyAlignment="1" applyProtection="1">
      <alignment horizontal="right" vertical="center"/>
    </xf>
    <xf numFmtId="2" fontId="25" fillId="10" borderId="15" xfId="0" applyNumberFormat="1" applyFont="1" applyFill="1" applyBorder="1" applyAlignment="1" applyProtection="1">
      <alignment horizontal="right" vertical="center"/>
    </xf>
    <xf numFmtId="2" fontId="3" fillId="0" borderId="0" xfId="0" applyNumberFormat="1" applyFont="1" applyFill="1" applyBorder="1" applyAlignment="1" applyProtection="1">
      <alignment horizontal="center" vertical="top"/>
      <protection hidden="1"/>
    </xf>
    <xf numFmtId="2" fontId="3" fillId="0" borderId="0" xfId="0" applyNumberFormat="1" applyFont="1" applyFill="1" applyBorder="1" applyAlignment="1" applyProtection="1">
      <alignment horizontal="center"/>
      <protection hidden="1"/>
    </xf>
    <xf numFmtId="2" fontId="21" fillId="4" borderId="18" xfId="0" applyNumberFormat="1" applyFont="1" applyFill="1" applyBorder="1" applyAlignment="1" applyProtection="1">
      <alignment horizontal="left" vertical="center"/>
      <protection locked="0"/>
    </xf>
    <xf numFmtId="2" fontId="21" fillId="4" borderId="19" xfId="0" applyNumberFormat="1" applyFont="1" applyFill="1" applyBorder="1" applyAlignment="1" applyProtection="1">
      <alignment vertical="center"/>
      <protection locked="0"/>
    </xf>
    <xf numFmtId="164" fontId="21" fillId="4" borderId="19" xfId="2" applyNumberFormat="1" applyFont="1" applyFill="1" applyBorder="1" applyAlignment="1" applyProtection="1">
      <alignment horizontal="center" vertical="center"/>
      <protection locked="0"/>
    </xf>
    <xf numFmtId="165" fontId="21" fillId="4" borderId="19" xfId="2" applyNumberFormat="1" applyFont="1" applyFill="1" applyBorder="1" applyAlignment="1" applyProtection="1">
      <alignment horizontal="center" vertical="center"/>
      <protection locked="0"/>
    </xf>
    <xf numFmtId="1" fontId="21" fillId="4" borderId="19" xfId="0" applyNumberFormat="1" applyFont="1" applyFill="1" applyBorder="1" applyAlignment="1" applyProtection="1">
      <alignment vertical="center"/>
      <protection locked="0"/>
    </xf>
    <xf numFmtId="2" fontId="22" fillId="2" borderId="18" xfId="0" applyNumberFormat="1" applyFont="1" applyFill="1" applyBorder="1" applyAlignment="1" applyProtection="1">
      <alignment horizontal="left" vertical="center"/>
      <protection locked="0"/>
    </xf>
    <xf numFmtId="2" fontId="22" fillId="2" borderId="19" xfId="0" applyNumberFormat="1" applyFont="1" applyFill="1" applyBorder="1" applyAlignment="1" applyProtection="1">
      <alignment vertical="center"/>
      <protection locked="0"/>
    </xf>
    <xf numFmtId="164" fontId="22" fillId="2" borderId="19" xfId="2" applyNumberFormat="1" applyFont="1" applyFill="1" applyBorder="1" applyAlignment="1" applyProtection="1">
      <alignment horizontal="center" vertical="center"/>
      <protection locked="0"/>
    </xf>
    <xf numFmtId="165" fontId="22" fillId="2" borderId="19" xfId="2" applyNumberFormat="1" applyFont="1" applyFill="1" applyBorder="1" applyAlignment="1" applyProtection="1">
      <alignment horizontal="center" vertical="center"/>
      <protection locked="0"/>
    </xf>
    <xf numFmtId="1" fontId="22" fillId="2" borderId="19" xfId="0" applyNumberFormat="1" applyFont="1" applyFill="1" applyBorder="1" applyAlignment="1" applyProtection="1">
      <alignment vertical="center"/>
      <protection locked="0"/>
    </xf>
    <xf numFmtId="2" fontId="14" fillId="10" borderId="21" xfId="0" applyNumberFormat="1" applyFont="1" applyFill="1" applyBorder="1" applyAlignment="1" applyProtection="1">
      <alignment horizontal="left" vertical="center"/>
      <protection locked="0"/>
    </xf>
    <xf numFmtId="2" fontId="14" fillId="10" borderId="22" xfId="0" applyNumberFormat="1" applyFont="1" applyFill="1" applyBorder="1" applyAlignment="1" applyProtection="1">
      <alignment vertical="center"/>
      <protection locked="0"/>
    </xf>
    <xf numFmtId="164" fontId="14" fillId="10" borderId="22" xfId="2" applyNumberFormat="1" applyFont="1" applyFill="1" applyBorder="1" applyAlignment="1" applyProtection="1">
      <alignment horizontal="center" vertical="center"/>
      <protection locked="0"/>
    </xf>
    <xf numFmtId="165" fontId="14" fillId="10" borderId="22" xfId="2" applyNumberFormat="1" applyFont="1" applyFill="1" applyBorder="1" applyAlignment="1" applyProtection="1">
      <alignment horizontal="center" vertical="center"/>
      <protection locked="0"/>
    </xf>
    <xf numFmtId="1" fontId="14" fillId="10" borderId="22" xfId="0" applyNumberFormat="1" applyFont="1" applyFill="1" applyBorder="1" applyAlignment="1" applyProtection="1">
      <alignment horizontal="center" vertical="center"/>
      <protection locked="0"/>
    </xf>
    <xf numFmtId="0" fontId="19" fillId="3" borderId="17" xfId="0" applyNumberFormat="1" applyFont="1" applyFill="1" applyBorder="1" applyAlignment="1" applyProtection="1">
      <alignment horizontal="center" vertical="center"/>
      <protection locked="0"/>
    </xf>
    <xf numFmtId="0" fontId="19" fillId="3" borderId="0" xfId="0" applyNumberFormat="1" applyFont="1" applyFill="1" applyBorder="1" applyAlignment="1" applyProtection="1">
      <alignment horizontal="center" vertical="center"/>
      <protection locked="0"/>
    </xf>
    <xf numFmtId="43" fontId="21" fillId="4" borderId="20" xfId="1" applyNumberFormat="1" applyFont="1" applyFill="1" applyBorder="1" applyAlignment="1" applyProtection="1">
      <alignment horizontal="center" vertical="center"/>
      <protection locked="0"/>
    </xf>
    <xf numFmtId="43" fontId="23" fillId="4" borderId="19" xfId="0" applyNumberFormat="1" applyFont="1" applyFill="1" applyBorder="1" applyAlignment="1" applyProtection="1">
      <alignment horizontal="right" vertical="center"/>
    </xf>
    <xf numFmtId="43" fontId="23" fillId="11" borderId="19" xfId="0" applyNumberFormat="1" applyFont="1" applyFill="1" applyBorder="1" applyAlignment="1" applyProtection="1">
      <alignment horizontal="right" vertical="center"/>
    </xf>
    <xf numFmtId="43" fontId="21" fillId="4" borderId="20" xfId="0" applyNumberFormat="1" applyFont="1" applyFill="1" applyBorder="1" applyAlignment="1" applyProtection="1">
      <alignment horizontal="center" vertical="center"/>
    </xf>
    <xf numFmtId="43" fontId="21" fillId="11" borderId="20" xfId="0" applyNumberFormat="1" applyFont="1" applyFill="1" applyBorder="1" applyAlignment="1" applyProtection="1">
      <alignment horizontal="center" vertical="center"/>
    </xf>
    <xf numFmtId="43" fontId="23" fillId="4" borderId="19" xfId="0" applyNumberFormat="1" applyFont="1" applyFill="1" applyBorder="1" applyAlignment="1" applyProtection="1">
      <alignment horizontal="center" vertical="center"/>
    </xf>
    <xf numFmtId="43" fontId="21" fillId="11" borderId="20" xfId="1" applyNumberFormat="1" applyFont="1" applyFill="1" applyBorder="1" applyAlignment="1" applyProtection="1">
      <alignment horizontal="center" vertical="center"/>
    </xf>
  </cellXfs>
  <cellStyles count="5">
    <cellStyle name="Comma" xfId="2" builtinId="3"/>
    <cellStyle name="Currency" xfId="1" builtinId="4"/>
    <cellStyle name="Normal" xfId="0" builtinId="0"/>
    <cellStyle name="Normal 2" xfId="3" xr:uid="{00000000-0005-0000-0000-000003000000}"/>
    <cellStyle name="Percent" xfId="4" builtinId="5"/>
  </cellStyles>
  <dxfs count="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1AB8E"/>
      <color rgb="FF01ABAC"/>
      <color rgb="FF4BADE1"/>
      <color rgb="FFA1CF6D"/>
      <color rgb="FF43C4DA"/>
      <color rgb="FF3CA2BE"/>
      <color rgb="FFFFFF66"/>
      <color rgb="FF003399"/>
      <color rgb="FFFFE48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4"/>
  <sheetViews>
    <sheetView showGridLines="0" tabSelected="1" topLeftCell="A13" zoomScale="80" zoomScaleNormal="80" zoomScalePageLayoutView="70" workbookViewId="0">
      <selection activeCell="G37" sqref="G37"/>
    </sheetView>
  </sheetViews>
  <sheetFormatPr defaultColWidth="9.140625" defaultRowHeight="15" x14ac:dyDescent="0.25"/>
  <cols>
    <col min="1" max="1" width="9.140625" style="19"/>
    <col min="2" max="2" width="37.28515625" style="3" bestFit="1" customWidth="1"/>
    <col min="3" max="3" width="54.7109375" style="3" customWidth="1"/>
    <col min="4" max="4" width="21" style="4" customWidth="1"/>
    <col min="5" max="5" width="32.140625" style="5" bestFit="1" customWidth="1"/>
    <col min="6" max="6" width="19.140625" style="26" customWidth="1"/>
    <col min="7" max="7" width="54.7109375" style="5" customWidth="1"/>
    <col min="8" max="8" width="25.5703125" style="5" customWidth="1"/>
    <col min="9" max="9" width="21.140625" style="5" customWidth="1"/>
    <col min="10" max="10" width="30.85546875" style="5" customWidth="1"/>
    <col min="11" max="11" width="11.7109375" style="5" customWidth="1"/>
    <col min="12" max="12" width="9.7109375" style="6" customWidth="1"/>
    <col min="13" max="16384" width="9.140625" style="2"/>
  </cols>
  <sheetData>
    <row r="1" spans="1:13" s="18" customFormat="1" ht="64.5" customHeight="1" thickBot="1" x14ac:dyDescent="0.3">
      <c r="B1" s="85"/>
      <c r="C1" s="86"/>
      <c r="D1" s="86"/>
      <c r="E1" s="86"/>
      <c r="F1" s="87" t="s">
        <v>40</v>
      </c>
      <c r="G1" s="86"/>
      <c r="H1" s="86"/>
      <c r="I1" s="86"/>
      <c r="J1" s="88"/>
      <c r="K1" s="32"/>
      <c r="L1" s="33"/>
    </row>
    <row r="2" spans="1:13" s="19" customFormat="1" ht="16.5" thickBot="1" x14ac:dyDescent="0.3">
      <c r="B2" s="34"/>
      <c r="C2" s="35"/>
      <c r="D2" s="35"/>
      <c r="E2" s="35"/>
      <c r="F2" s="22" t="s">
        <v>5</v>
      </c>
      <c r="G2" s="35"/>
      <c r="H2" s="35"/>
      <c r="I2" s="35"/>
      <c r="J2" s="36"/>
      <c r="K2" s="37"/>
      <c r="L2" s="38"/>
    </row>
    <row r="3" spans="1:13" s="19" customFormat="1" ht="15.75" x14ac:dyDescent="0.25">
      <c r="B3" s="112" t="s">
        <v>55</v>
      </c>
      <c r="C3" s="23"/>
      <c r="D3" s="23"/>
      <c r="E3" s="23"/>
      <c r="F3" s="23"/>
      <c r="G3" s="23"/>
      <c r="H3" s="23"/>
      <c r="I3" s="39"/>
      <c r="J3" s="39"/>
      <c r="K3" s="37"/>
      <c r="L3" s="37"/>
      <c r="M3" s="38"/>
    </row>
    <row r="4" spans="1:13" s="19" customFormat="1" ht="16.5" thickBot="1" x14ac:dyDescent="0.3">
      <c r="B4" s="40"/>
      <c r="C4" s="23"/>
      <c r="D4" s="23"/>
      <c r="E4" s="23"/>
      <c r="F4" s="23"/>
      <c r="G4" s="23"/>
      <c r="H4" s="23"/>
      <c r="I4" s="23"/>
      <c r="J4" s="23"/>
      <c r="K4" s="37"/>
      <c r="L4" s="37"/>
      <c r="M4" s="38"/>
    </row>
    <row r="5" spans="1:13" s="10" customFormat="1" ht="24" thickBot="1" x14ac:dyDescent="0.3">
      <c r="A5" s="20"/>
      <c r="B5" s="41" t="s">
        <v>1</v>
      </c>
      <c r="C5" s="12"/>
      <c r="D5" s="13"/>
      <c r="E5" s="24"/>
      <c r="F5" s="24"/>
      <c r="G5" s="80" t="s">
        <v>15</v>
      </c>
      <c r="H5" s="141" t="s">
        <v>21</v>
      </c>
      <c r="I5" s="142"/>
      <c r="J5" s="142"/>
      <c r="K5" s="8"/>
      <c r="L5" s="9"/>
    </row>
    <row r="6" spans="1:13" s="10" customFormat="1" ht="21" x14ac:dyDescent="0.25">
      <c r="A6" s="20"/>
      <c r="B6" s="42" t="s">
        <v>13</v>
      </c>
      <c r="C6" s="14"/>
      <c r="D6" s="15"/>
      <c r="E6" s="20"/>
      <c r="F6" s="20"/>
      <c r="G6" s="28"/>
      <c r="H6" s="25"/>
      <c r="I6" s="28"/>
      <c r="J6" s="28"/>
      <c r="K6" s="8"/>
      <c r="L6" s="9"/>
    </row>
    <row r="7" spans="1:13" s="10" customFormat="1" ht="21.75" thickBot="1" x14ac:dyDescent="0.3">
      <c r="A7" s="20"/>
      <c r="B7" s="43" t="s">
        <v>2</v>
      </c>
      <c r="C7" s="16"/>
      <c r="D7" s="17"/>
      <c r="E7" s="25"/>
      <c r="F7" s="25"/>
      <c r="G7" s="48"/>
      <c r="H7" s="25"/>
      <c r="I7" s="20"/>
      <c r="J7" s="20"/>
      <c r="K7" s="8"/>
      <c r="L7" s="9"/>
    </row>
    <row r="8" spans="1:13" s="10" customFormat="1" ht="36.75" customHeight="1" thickBot="1" x14ac:dyDescent="0.3">
      <c r="A8" s="20"/>
      <c r="B8" s="20"/>
      <c r="C8" s="20"/>
      <c r="D8" s="120" t="s">
        <v>44</v>
      </c>
      <c r="E8" s="121"/>
      <c r="F8" s="115">
        <f>D26+D42</f>
        <v>1</v>
      </c>
      <c r="G8" s="49"/>
      <c r="H8" s="20"/>
      <c r="I8" s="20"/>
      <c r="J8" s="113" t="s">
        <v>31</v>
      </c>
      <c r="K8" s="11"/>
    </row>
    <row r="9" spans="1:13" ht="36.75" customHeight="1" thickBot="1" x14ac:dyDescent="0.4">
      <c r="B9" s="44"/>
      <c r="C9" s="46"/>
      <c r="D9" s="122" t="s">
        <v>45</v>
      </c>
      <c r="E9" s="123"/>
      <c r="F9" s="116">
        <f>F26+F42</f>
        <v>4100</v>
      </c>
      <c r="G9" s="50"/>
      <c r="H9" s="26"/>
      <c r="I9" s="26"/>
      <c r="J9" s="114">
        <f>((F26+F42)*0.25)</f>
        <v>1025</v>
      </c>
      <c r="K9" s="6"/>
      <c r="L9" s="2"/>
    </row>
    <row r="10" spans="1:13" ht="15.75" customHeight="1" x14ac:dyDescent="0.35">
      <c r="B10" s="19"/>
      <c r="C10" s="19"/>
      <c r="D10" s="19"/>
      <c r="E10" s="19"/>
      <c r="F10" s="19"/>
      <c r="G10" s="19"/>
      <c r="H10" s="26"/>
      <c r="I10" s="26"/>
      <c r="J10" s="29"/>
    </row>
    <row r="11" spans="1:13" ht="15.75" thickBot="1" x14ac:dyDescent="0.3">
      <c r="B11" s="45"/>
      <c r="C11" s="47"/>
      <c r="D11" s="47"/>
      <c r="E11" s="26"/>
      <c r="G11" s="26"/>
      <c r="H11" s="26"/>
      <c r="I11" s="26"/>
      <c r="J11" s="26"/>
    </row>
    <row r="12" spans="1:13" s="20" customFormat="1" ht="21" x14ac:dyDescent="0.25">
      <c r="B12" s="81"/>
      <c r="C12" s="82"/>
      <c r="D12" s="82"/>
      <c r="E12" s="82"/>
      <c r="F12" s="83" t="s">
        <v>57</v>
      </c>
      <c r="G12" s="82"/>
      <c r="H12" s="82"/>
      <c r="I12" s="82"/>
      <c r="J12" s="84"/>
      <c r="K12" s="24"/>
      <c r="L12" s="51"/>
    </row>
    <row r="13" spans="1:13" s="19" customFormat="1" ht="21" x14ac:dyDescent="0.25">
      <c r="B13" s="105"/>
      <c r="C13" s="97" t="s">
        <v>38</v>
      </c>
      <c r="D13" s="98"/>
      <c r="E13" s="98"/>
      <c r="F13" s="99"/>
      <c r="G13" s="107" t="s">
        <v>37</v>
      </c>
      <c r="H13" s="108"/>
      <c r="I13" s="108"/>
      <c r="J13" s="109"/>
      <c r="K13" s="26"/>
      <c r="L13" s="52"/>
    </row>
    <row r="14" spans="1:13" s="19" customFormat="1" ht="42" customHeight="1" x14ac:dyDescent="0.35">
      <c r="B14" s="106" t="s">
        <v>34</v>
      </c>
      <c r="C14" s="100" t="s">
        <v>35</v>
      </c>
      <c r="D14" s="101" t="s">
        <v>51</v>
      </c>
      <c r="E14" s="102" t="s">
        <v>52</v>
      </c>
      <c r="F14" s="102" t="s">
        <v>41</v>
      </c>
      <c r="G14" s="110" t="s">
        <v>54</v>
      </c>
      <c r="H14" s="110" t="s">
        <v>39</v>
      </c>
      <c r="I14" s="110" t="s">
        <v>53</v>
      </c>
      <c r="J14" s="111" t="s">
        <v>41</v>
      </c>
      <c r="K14" s="26"/>
      <c r="L14" s="52"/>
    </row>
    <row r="15" spans="1:13" s="19" customFormat="1" ht="21" x14ac:dyDescent="0.25">
      <c r="B15" s="126" t="s">
        <v>8</v>
      </c>
      <c r="C15" s="127" t="s">
        <v>14</v>
      </c>
      <c r="D15" s="128">
        <v>40</v>
      </c>
      <c r="E15" s="129">
        <v>69</v>
      </c>
      <c r="F15" s="144">
        <f>(D15*E15)/1000</f>
        <v>2.76</v>
      </c>
      <c r="G15" s="130" t="s">
        <v>36</v>
      </c>
      <c r="H15" s="128">
        <v>40</v>
      </c>
      <c r="I15" s="129">
        <v>42</v>
      </c>
      <c r="J15" s="146">
        <f>(I15*H15)/1000</f>
        <v>1.68</v>
      </c>
      <c r="K15" s="26"/>
      <c r="L15" s="52"/>
    </row>
    <row r="16" spans="1:13" ht="21" x14ac:dyDescent="0.25">
      <c r="B16" s="131"/>
      <c r="C16" s="132"/>
      <c r="D16" s="133"/>
      <c r="E16" s="134"/>
      <c r="F16" s="145">
        <f t="shared" ref="F16:F23" si="0">(D16*E16)/1000</f>
        <v>0</v>
      </c>
      <c r="G16" s="135"/>
      <c r="H16" s="133"/>
      <c r="I16" s="134"/>
      <c r="J16" s="147">
        <f t="shared" ref="J16:J23" si="1">(I16*H16)/1000</f>
        <v>0</v>
      </c>
    </row>
    <row r="17" spans="2:12" ht="21" x14ac:dyDescent="0.25">
      <c r="B17" s="131"/>
      <c r="C17" s="132"/>
      <c r="D17" s="133"/>
      <c r="E17" s="134"/>
      <c r="F17" s="145">
        <f t="shared" si="0"/>
        <v>0</v>
      </c>
      <c r="G17" s="135"/>
      <c r="H17" s="133"/>
      <c r="I17" s="134"/>
      <c r="J17" s="147">
        <f t="shared" si="1"/>
        <v>0</v>
      </c>
    </row>
    <row r="18" spans="2:12" ht="21" x14ac:dyDescent="0.25">
      <c r="B18" s="131"/>
      <c r="C18" s="132"/>
      <c r="D18" s="133"/>
      <c r="E18" s="134"/>
      <c r="F18" s="145">
        <f t="shared" si="0"/>
        <v>0</v>
      </c>
      <c r="G18" s="135"/>
      <c r="H18" s="133"/>
      <c r="I18" s="134"/>
      <c r="J18" s="147">
        <f t="shared" si="1"/>
        <v>0</v>
      </c>
    </row>
    <row r="19" spans="2:12" ht="21" x14ac:dyDescent="0.25">
      <c r="B19" s="131"/>
      <c r="C19" s="132"/>
      <c r="D19" s="133"/>
      <c r="E19" s="134"/>
      <c r="F19" s="145">
        <f t="shared" si="0"/>
        <v>0</v>
      </c>
      <c r="G19" s="132"/>
      <c r="H19" s="133"/>
      <c r="I19" s="134"/>
      <c r="J19" s="147">
        <f t="shared" si="1"/>
        <v>0</v>
      </c>
    </row>
    <row r="20" spans="2:12" ht="21" x14ac:dyDescent="0.25">
      <c r="B20" s="131"/>
      <c r="C20" s="132"/>
      <c r="D20" s="133"/>
      <c r="E20" s="134"/>
      <c r="F20" s="145">
        <f t="shared" si="0"/>
        <v>0</v>
      </c>
      <c r="G20" s="132"/>
      <c r="H20" s="133"/>
      <c r="I20" s="134"/>
      <c r="J20" s="147">
        <f t="shared" si="1"/>
        <v>0</v>
      </c>
    </row>
    <row r="21" spans="2:12" ht="21" x14ac:dyDescent="0.25">
      <c r="B21" s="131"/>
      <c r="C21" s="132"/>
      <c r="D21" s="133"/>
      <c r="E21" s="134"/>
      <c r="F21" s="145">
        <f t="shared" si="0"/>
        <v>0</v>
      </c>
      <c r="G21" s="132"/>
      <c r="H21" s="133"/>
      <c r="I21" s="134"/>
      <c r="J21" s="147">
        <f t="shared" si="1"/>
        <v>0</v>
      </c>
    </row>
    <row r="22" spans="2:12" ht="21" x14ac:dyDescent="0.25">
      <c r="B22" s="131"/>
      <c r="C22" s="132"/>
      <c r="D22" s="133"/>
      <c r="E22" s="134"/>
      <c r="F22" s="145">
        <f t="shared" si="0"/>
        <v>0</v>
      </c>
      <c r="G22" s="132"/>
      <c r="H22" s="133"/>
      <c r="I22" s="134"/>
      <c r="J22" s="147">
        <f t="shared" si="1"/>
        <v>0</v>
      </c>
    </row>
    <row r="23" spans="2:12" ht="21" x14ac:dyDescent="0.25">
      <c r="B23" s="131"/>
      <c r="C23" s="132"/>
      <c r="D23" s="133"/>
      <c r="E23" s="134"/>
      <c r="F23" s="145">
        <f t="shared" si="0"/>
        <v>0</v>
      </c>
      <c r="G23" s="132"/>
      <c r="H23" s="133"/>
      <c r="I23" s="134"/>
      <c r="J23" s="147">
        <f t="shared" si="1"/>
        <v>0</v>
      </c>
    </row>
    <row r="24" spans="2:12" s="19" customFormat="1" ht="21.75" thickBot="1" x14ac:dyDescent="0.3">
      <c r="B24" s="136" t="s">
        <v>0</v>
      </c>
      <c r="C24" s="137"/>
      <c r="D24" s="138"/>
      <c r="E24" s="139"/>
      <c r="F24" s="117">
        <f>SUM(F16:F23)</f>
        <v>0</v>
      </c>
      <c r="G24" s="140"/>
      <c r="H24" s="138"/>
      <c r="I24" s="139"/>
      <c r="J24" s="118">
        <f>SUM(J16:J23)</f>
        <v>0</v>
      </c>
      <c r="K24" s="26"/>
      <c r="L24" s="52"/>
    </row>
    <row r="25" spans="2:12" s="19" customFormat="1" ht="21.75" thickBot="1" x14ac:dyDescent="0.3">
      <c r="B25" s="53"/>
      <c r="C25" s="119" t="s">
        <v>42</v>
      </c>
      <c r="D25" s="119"/>
      <c r="E25" s="89" t="s">
        <v>49</v>
      </c>
      <c r="F25" s="90">
        <f>VLOOKUP($H$5,'Drop Down Info'!$C$2:$D$22,2,FALSE)</f>
        <v>2590</v>
      </c>
      <c r="G25" s="54"/>
      <c r="H25" s="54"/>
      <c r="I25" s="55"/>
      <c r="J25" s="30"/>
      <c r="K25" s="26"/>
      <c r="L25" s="52"/>
    </row>
    <row r="26" spans="2:12" s="21" customFormat="1" ht="21.75" thickBot="1" x14ac:dyDescent="0.3">
      <c r="B26" s="57"/>
      <c r="C26" s="91" t="s">
        <v>47</v>
      </c>
      <c r="D26" s="92">
        <f>F24-J24</f>
        <v>0</v>
      </c>
      <c r="E26" s="93" t="s">
        <v>46</v>
      </c>
      <c r="F26" s="94">
        <f>IF(ISNA((D26)*VLOOKUP($H$5,'Drop Down Info'!$C$2:$D$22,2,FALSE))=TRUE,0,(D26)*VLOOKUP($H$5,'Drop Down Info'!$C$2:$D$22,2,FALSE))</f>
        <v>0</v>
      </c>
      <c r="G26" s="95" t="s">
        <v>48</v>
      </c>
      <c r="H26" s="95"/>
      <c r="I26" s="31"/>
      <c r="J26" s="31"/>
      <c r="K26" s="58"/>
      <c r="L26" s="59"/>
    </row>
    <row r="27" spans="2:12" s="19" customFormat="1" ht="15.75" thickBot="1" x14ac:dyDescent="0.3">
      <c r="B27" s="60"/>
      <c r="C27" s="60"/>
      <c r="D27" s="61"/>
      <c r="E27" s="26"/>
      <c r="F27" s="26"/>
      <c r="G27" s="26"/>
      <c r="H27" s="26"/>
      <c r="I27" s="26"/>
      <c r="J27" s="26"/>
      <c r="K27" s="26"/>
      <c r="L27" s="52"/>
    </row>
    <row r="28" spans="2:12" s="20" customFormat="1" ht="21" x14ac:dyDescent="0.25">
      <c r="B28" s="81"/>
      <c r="C28" s="82"/>
      <c r="D28" s="82"/>
      <c r="E28" s="82"/>
      <c r="F28" s="83" t="s">
        <v>56</v>
      </c>
      <c r="G28" s="82"/>
      <c r="H28" s="82"/>
      <c r="I28" s="82"/>
      <c r="J28" s="84"/>
      <c r="K28" s="24"/>
      <c r="L28" s="51"/>
    </row>
    <row r="29" spans="2:12" s="19" customFormat="1" ht="21" x14ac:dyDescent="0.25">
      <c r="B29" s="105"/>
      <c r="C29" s="97" t="s">
        <v>38</v>
      </c>
      <c r="D29" s="103"/>
      <c r="E29" s="103"/>
      <c r="F29" s="104"/>
      <c r="G29" s="107" t="s">
        <v>37</v>
      </c>
      <c r="H29" s="108"/>
      <c r="I29" s="108"/>
      <c r="J29" s="109"/>
      <c r="K29" s="26"/>
      <c r="L29" s="52"/>
    </row>
    <row r="30" spans="2:12" s="19" customFormat="1" ht="42" customHeight="1" x14ac:dyDescent="0.35">
      <c r="B30" s="106" t="s">
        <v>34</v>
      </c>
      <c r="C30" s="100" t="s">
        <v>35</v>
      </c>
      <c r="D30" s="101" t="s">
        <v>51</v>
      </c>
      <c r="E30" s="102" t="s">
        <v>52</v>
      </c>
      <c r="F30" s="102" t="s">
        <v>41</v>
      </c>
      <c r="G30" s="110" t="s">
        <v>54</v>
      </c>
      <c r="H30" s="110" t="s">
        <v>39</v>
      </c>
      <c r="I30" s="110" t="s">
        <v>53</v>
      </c>
      <c r="J30" s="111" t="s">
        <v>41</v>
      </c>
      <c r="K30" s="26"/>
      <c r="L30" s="52"/>
    </row>
    <row r="31" spans="2:12" s="19" customFormat="1" ht="21" x14ac:dyDescent="0.25">
      <c r="B31" s="126" t="s">
        <v>8</v>
      </c>
      <c r="C31" s="127" t="s">
        <v>14</v>
      </c>
      <c r="D31" s="128">
        <v>40</v>
      </c>
      <c r="E31" s="129">
        <v>69</v>
      </c>
      <c r="F31" s="148">
        <f>(D31*E31)/1000</f>
        <v>2.76</v>
      </c>
      <c r="G31" s="130" t="s">
        <v>36</v>
      </c>
      <c r="H31" s="128">
        <v>40</v>
      </c>
      <c r="I31" s="129">
        <v>42</v>
      </c>
      <c r="J31" s="143">
        <f>(I31*H31)/1000</f>
        <v>1.68</v>
      </c>
      <c r="K31" s="26"/>
      <c r="L31" s="52"/>
    </row>
    <row r="32" spans="2:12" ht="21" x14ac:dyDescent="0.25">
      <c r="B32" s="131"/>
      <c r="C32" s="132"/>
      <c r="D32" s="133">
        <v>40</v>
      </c>
      <c r="E32" s="134">
        <v>30</v>
      </c>
      <c r="F32" s="27">
        <f>(D32*E32)/1000</f>
        <v>1.2</v>
      </c>
      <c r="G32" s="135"/>
      <c r="H32" s="133">
        <v>20</v>
      </c>
      <c r="I32" s="134">
        <v>10</v>
      </c>
      <c r="J32" s="149">
        <f t="shared" ref="J32:J39" si="2">(I32*H32)/1000</f>
        <v>0.2</v>
      </c>
    </row>
    <row r="33" spans="2:12" ht="21" x14ac:dyDescent="0.25">
      <c r="B33" s="131"/>
      <c r="C33" s="132"/>
      <c r="D33" s="133"/>
      <c r="E33" s="134"/>
      <c r="F33" s="27">
        <f t="shared" ref="F33:F39" si="3">(D33*E33)/1000</f>
        <v>0</v>
      </c>
      <c r="G33" s="135"/>
      <c r="H33" s="133"/>
      <c r="I33" s="134"/>
      <c r="J33" s="149">
        <f t="shared" si="2"/>
        <v>0</v>
      </c>
    </row>
    <row r="34" spans="2:12" ht="21" x14ac:dyDescent="0.25">
      <c r="B34" s="131"/>
      <c r="C34" s="132"/>
      <c r="D34" s="133"/>
      <c r="E34" s="134"/>
      <c r="F34" s="27">
        <f t="shared" si="3"/>
        <v>0</v>
      </c>
      <c r="G34" s="135"/>
      <c r="H34" s="133"/>
      <c r="I34" s="134"/>
      <c r="J34" s="149">
        <f t="shared" si="2"/>
        <v>0</v>
      </c>
    </row>
    <row r="35" spans="2:12" ht="21" x14ac:dyDescent="0.25">
      <c r="B35" s="131"/>
      <c r="C35" s="132"/>
      <c r="D35" s="133"/>
      <c r="E35" s="134"/>
      <c r="F35" s="27">
        <f t="shared" si="3"/>
        <v>0</v>
      </c>
      <c r="G35" s="132"/>
      <c r="H35" s="133"/>
      <c r="I35" s="134"/>
      <c r="J35" s="149">
        <f t="shared" si="2"/>
        <v>0</v>
      </c>
    </row>
    <row r="36" spans="2:12" ht="21" x14ac:dyDescent="0.25">
      <c r="B36" s="131"/>
      <c r="C36" s="132"/>
      <c r="D36" s="133"/>
      <c r="E36" s="134"/>
      <c r="F36" s="27">
        <f t="shared" si="3"/>
        <v>0</v>
      </c>
      <c r="G36" s="132"/>
      <c r="H36" s="133"/>
      <c r="I36" s="134"/>
      <c r="J36" s="149">
        <f t="shared" si="2"/>
        <v>0</v>
      </c>
    </row>
    <row r="37" spans="2:12" ht="21" x14ac:dyDescent="0.25">
      <c r="B37" s="131"/>
      <c r="C37" s="132"/>
      <c r="D37" s="133"/>
      <c r="E37" s="134"/>
      <c r="F37" s="27">
        <f t="shared" si="3"/>
        <v>0</v>
      </c>
      <c r="G37" s="132"/>
      <c r="H37" s="133"/>
      <c r="I37" s="134"/>
      <c r="J37" s="149">
        <f t="shared" si="2"/>
        <v>0</v>
      </c>
    </row>
    <row r="38" spans="2:12" ht="21" x14ac:dyDescent="0.25">
      <c r="B38" s="131"/>
      <c r="C38" s="132"/>
      <c r="D38" s="133"/>
      <c r="E38" s="134"/>
      <c r="F38" s="27">
        <f t="shared" si="3"/>
        <v>0</v>
      </c>
      <c r="G38" s="132"/>
      <c r="H38" s="133"/>
      <c r="I38" s="134"/>
      <c r="J38" s="149">
        <f t="shared" si="2"/>
        <v>0</v>
      </c>
    </row>
    <row r="39" spans="2:12" ht="21" x14ac:dyDescent="0.25">
      <c r="B39" s="131"/>
      <c r="C39" s="132"/>
      <c r="D39" s="133"/>
      <c r="E39" s="134"/>
      <c r="F39" s="27">
        <f t="shared" si="3"/>
        <v>0</v>
      </c>
      <c r="G39" s="132"/>
      <c r="H39" s="133"/>
      <c r="I39" s="134"/>
      <c r="J39" s="149">
        <f t="shared" si="2"/>
        <v>0</v>
      </c>
    </row>
    <row r="40" spans="2:12" s="19" customFormat="1" ht="21.75" thickBot="1" x14ac:dyDescent="0.3">
      <c r="B40" s="136" t="s">
        <v>0</v>
      </c>
      <c r="C40" s="137"/>
      <c r="D40" s="138"/>
      <c r="E40" s="139"/>
      <c r="F40" s="117">
        <f>SUM(F32:F39)</f>
        <v>1.2</v>
      </c>
      <c r="G40" s="140"/>
      <c r="H40" s="138"/>
      <c r="I40" s="139"/>
      <c r="J40" s="118">
        <f>SUM(J32:J39)</f>
        <v>0.2</v>
      </c>
      <c r="K40" s="26"/>
      <c r="L40" s="52"/>
    </row>
    <row r="41" spans="2:12" s="19" customFormat="1" ht="21.75" thickBot="1" x14ac:dyDescent="0.3">
      <c r="B41" s="53"/>
      <c r="C41" s="96" t="s">
        <v>42</v>
      </c>
      <c r="D41" s="96"/>
      <c r="E41" s="89" t="s">
        <v>50</v>
      </c>
      <c r="F41" s="90">
        <v>4100</v>
      </c>
      <c r="G41" s="54"/>
      <c r="H41" s="54"/>
      <c r="I41" s="55"/>
      <c r="J41" s="30"/>
      <c r="K41" s="26"/>
      <c r="L41" s="52"/>
    </row>
    <row r="42" spans="2:12" s="19" customFormat="1" ht="21.75" thickBot="1" x14ac:dyDescent="0.3">
      <c r="B42" s="53"/>
      <c r="C42" s="91" t="s">
        <v>47</v>
      </c>
      <c r="D42" s="92">
        <f>F40-J40</f>
        <v>1</v>
      </c>
      <c r="E42" s="93" t="s">
        <v>46</v>
      </c>
      <c r="F42" s="94">
        <f>D42*F41</f>
        <v>4100</v>
      </c>
      <c r="G42" s="95" t="s">
        <v>48</v>
      </c>
      <c r="H42" s="95"/>
      <c r="I42" s="31"/>
      <c r="J42" s="31"/>
      <c r="K42" s="26"/>
      <c r="L42" s="52"/>
    </row>
    <row r="43" spans="2:12" s="20" customFormat="1" ht="21" x14ac:dyDescent="0.25">
      <c r="B43" s="56"/>
      <c r="C43" s="56"/>
      <c r="H43" s="24"/>
      <c r="I43" s="24"/>
      <c r="J43" s="24"/>
      <c r="K43" s="24"/>
      <c r="L43" s="51"/>
    </row>
    <row r="44" spans="2:12" x14ac:dyDescent="0.25">
      <c r="G44" s="7"/>
    </row>
  </sheetData>
  <sheetProtection sheet="1" objects="1" scenarios="1" selectLockedCells="1"/>
  <protectedRanges>
    <protectedRange sqref="G32:I39 G16:I23" name="New Lighting"/>
    <protectedRange sqref="B32:E39 B16:E23" name="Existing Lighting"/>
    <protectedRange sqref="H5 G7:G8" name="Customer Information"/>
    <protectedRange sqref="G9 C9" name="Contractor Information"/>
  </protectedRanges>
  <mergeCells count="4">
    <mergeCell ref="H5:J5"/>
    <mergeCell ref="C25:D25"/>
    <mergeCell ref="D8:E8"/>
    <mergeCell ref="D9:E9"/>
  </mergeCells>
  <conditionalFormatting sqref="B15:D15">
    <cfRule type="notContainsBlanks" dxfId="7" priority="12" stopIfTrue="1">
      <formula>LEN(TRIM(B15))&gt;0</formula>
    </cfRule>
  </conditionalFormatting>
  <conditionalFormatting sqref="B31:D31">
    <cfRule type="notContainsBlanks" dxfId="6" priority="1" stopIfTrue="1">
      <formula>LEN(TRIM(B31))&gt;0</formula>
    </cfRule>
  </conditionalFormatting>
  <conditionalFormatting sqref="G7:G8">
    <cfRule type="notContainsBlanks" dxfId="5" priority="8" stopIfTrue="1">
      <formula>LEN(TRIM(G7))&gt;0</formula>
    </cfRule>
  </conditionalFormatting>
  <conditionalFormatting sqref="G7:G9">
    <cfRule type="notContainsBlanks" dxfId="4" priority="9">
      <formula>LEN(TRIM(G7))&gt;0</formula>
    </cfRule>
  </conditionalFormatting>
  <conditionalFormatting sqref="G15">
    <cfRule type="notContainsBlanks" dxfId="3" priority="23" stopIfTrue="1">
      <formula>LEN(TRIM(G15))&gt;0</formula>
    </cfRule>
  </conditionalFormatting>
  <conditionalFormatting sqref="G31">
    <cfRule type="notContainsBlanks" dxfId="2" priority="2" stopIfTrue="1">
      <formula>LEN(TRIM(G31))&gt;0</formula>
    </cfRule>
  </conditionalFormatting>
  <conditionalFormatting sqref="H5 C9 C11:D11">
    <cfRule type="notContainsBlanks" dxfId="1" priority="39">
      <formula>LEN(TRIM(C5))&gt;0</formula>
    </cfRule>
  </conditionalFormatting>
  <conditionalFormatting sqref="H5 C9">
    <cfRule type="notContainsBlanks" dxfId="0" priority="27" stopIfTrue="1">
      <formula>LEN(TRIM(C5))&gt;0</formula>
    </cfRule>
  </conditionalFormatting>
  <pageMargins left="0.25" right="0.25" top="0.75" bottom="0.75" header="0.3" footer="0.3"/>
  <pageSetup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'Drop Down Info'!$C$2:$C$22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9"/>
  <sheetViews>
    <sheetView workbookViewId="0">
      <selection activeCell="A29" sqref="A29"/>
    </sheetView>
  </sheetViews>
  <sheetFormatPr defaultColWidth="79.28515625" defaultRowHeight="18.75" x14ac:dyDescent="0.3"/>
  <cols>
    <col min="1" max="1" width="36.42578125" style="64" bestFit="1" customWidth="1"/>
    <col min="2" max="2" width="8.42578125" style="64" bestFit="1" customWidth="1"/>
    <col min="3" max="3" width="36.42578125" style="64" bestFit="1" customWidth="1"/>
    <col min="4" max="4" width="8.42578125" style="64" bestFit="1" customWidth="1"/>
    <col min="5" max="16384" width="79.28515625" style="64"/>
  </cols>
  <sheetData>
    <row r="1" spans="1:4" s="62" customFormat="1" x14ac:dyDescent="0.3">
      <c r="A1" s="62" t="s">
        <v>29</v>
      </c>
      <c r="C1" s="62" t="s">
        <v>30</v>
      </c>
      <c r="D1" s="62" t="s">
        <v>33</v>
      </c>
    </row>
    <row r="2" spans="1:4" x14ac:dyDescent="0.3">
      <c r="A2" s="63" t="s">
        <v>43</v>
      </c>
      <c r="C2" s="63" t="s">
        <v>43</v>
      </c>
      <c r="D2" s="65">
        <v>2610</v>
      </c>
    </row>
    <row r="3" spans="1:4" x14ac:dyDescent="0.3">
      <c r="A3" s="63" t="s">
        <v>12</v>
      </c>
      <c r="C3" s="63" t="s">
        <v>12</v>
      </c>
      <c r="D3" s="65">
        <v>4910</v>
      </c>
    </row>
    <row r="4" spans="1:4" x14ac:dyDescent="0.3">
      <c r="A4" s="63" t="s">
        <v>11</v>
      </c>
      <c r="C4" s="63" t="s">
        <v>11</v>
      </c>
      <c r="D4" s="65">
        <v>5260</v>
      </c>
    </row>
    <row r="5" spans="1:4" x14ac:dyDescent="0.3">
      <c r="A5" s="63" t="s">
        <v>16</v>
      </c>
      <c r="C5" s="63" t="s">
        <v>16</v>
      </c>
      <c r="D5" s="65">
        <v>1950</v>
      </c>
    </row>
    <row r="6" spans="1:4" x14ac:dyDescent="0.3">
      <c r="A6" s="63" t="s">
        <v>17</v>
      </c>
      <c r="C6" s="63" t="s">
        <v>17</v>
      </c>
      <c r="D6" s="65">
        <v>1550</v>
      </c>
    </row>
    <row r="7" spans="1:4" x14ac:dyDescent="0.3">
      <c r="A7" s="63" t="s">
        <v>18</v>
      </c>
      <c r="C7" s="63" t="s">
        <v>18</v>
      </c>
      <c r="D7" s="65">
        <v>3220</v>
      </c>
    </row>
    <row r="8" spans="1:4" x14ac:dyDescent="0.3">
      <c r="A8" s="63" t="s">
        <v>19</v>
      </c>
      <c r="C8" s="63" t="s">
        <v>19</v>
      </c>
      <c r="D8" s="65">
        <v>3530</v>
      </c>
    </row>
    <row r="9" spans="1:4" x14ac:dyDescent="0.3">
      <c r="A9" s="63" t="s">
        <v>32</v>
      </c>
      <c r="C9" s="63" t="s">
        <v>32</v>
      </c>
      <c r="D9" s="65">
        <v>1550</v>
      </c>
    </row>
    <row r="10" spans="1:4" x14ac:dyDescent="0.3">
      <c r="A10" s="63" t="s">
        <v>10</v>
      </c>
      <c r="C10" s="63" t="s">
        <v>10</v>
      </c>
      <c r="D10" s="65">
        <v>4160</v>
      </c>
    </row>
    <row r="11" spans="1:4" x14ac:dyDescent="0.3">
      <c r="A11" s="63" t="s">
        <v>20</v>
      </c>
      <c r="C11" s="63" t="s">
        <v>20</v>
      </c>
      <c r="D11" s="65">
        <v>2640</v>
      </c>
    </row>
    <row r="12" spans="1:4" x14ac:dyDescent="0.3">
      <c r="A12" s="63" t="s">
        <v>21</v>
      </c>
      <c r="C12" s="63" t="s">
        <v>21</v>
      </c>
      <c r="D12" s="65">
        <v>2590</v>
      </c>
    </row>
    <row r="13" spans="1:4" x14ac:dyDescent="0.3">
      <c r="A13" s="63" t="s">
        <v>9</v>
      </c>
      <c r="C13" s="63" t="s">
        <v>9</v>
      </c>
      <c r="D13" s="66">
        <v>8760</v>
      </c>
    </row>
    <row r="14" spans="1:4" x14ac:dyDescent="0.3">
      <c r="A14" s="63" t="s">
        <v>3</v>
      </c>
      <c r="C14" s="63" t="s">
        <v>3</v>
      </c>
      <c r="D14" s="65">
        <v>4830</v>
      </c>
    </row>
    <row r="15" spans="1:4" x14ac:dyDescent="0.3">
      <c r="A15" s="63" t="s">
        <v>22</v>
      </c>
      <c r="C15" s="63" t="s">
        <v>22</v>
      </c>
      <c r="D15" s="65">
        <v>4270</v>
      </c>
    </row>
    <row r="16" spans="1:4" x14ac:dyDescent="0.3">
      <c r="A16" s="63" t="s">
        <v>23</v>
      </c>
      <c r="C16" s="63" t="s">
        <v>23</v>
      </c>
      <c r="D16" s="65">
        <v>3380</v>
      </c>
    </row>
    <row r="17" spans="1:6" x14ac:dyDescent="0.3">
      <c r="A17" s="63" t="s">
        <v>24</v>
      </c>
      <c r="C17" s="63" t="s">
        <v>24</v>
      </c>
      <c r="D17" s="65">
        <v>3380</v>
      </c>
    </row>
    <row r="18" spans="1:6" x14ac:dyDescent="0.3">
      <c r="A18" s="63" t="s">
        <v>25</v>
      </c>
      <c r="C18" s="63" t="s">
        <v>25</v>
      </c>
      <c r="D18" s="65">
        <v>2420</v>
      </c>
    </row>
    <row r="19" spans="1:6" x14ac:dyDescent="0.3">
      <c r="A19" s="63" t="s">
        <v>26</v>
      </c>
      <c r="C19" s="63" t="s">
        <v>26</v>
      </c>
      <c r="D19" s="65">
        <v>2140</v>
      </c>
    </row>
    <row r="20" spans="1:6" x14ac:dyDescent="0.3">
      <c r="A20" s="63" t="s">
        <v>27</v>
      </c>
      <c r="C20" s="63" t="s">
        <v>27</v>
      </c>
      <c r="D20" s="65">
        <v>2280</v>
      </c>
    </row>
    <row r="21" spans="1:6" x14ac:dyDescent="0.3">
      <c r="A21" s="63" t="s">
        <v>4</v>
      </c>
      <c r="C21" s="63" t="s">
        <v>4</v>
      </c>
      <c r="D21" s="65">
        <v>3420</v>
      </c>
    </row>
    <row r="22" spans="1:6" x14ac:dyDescent="0.3">
      <c r="A22" s="63" t="s">
        <v>28</v>
      </c>
      <c r="C22" s="63" t="s">
        <v>28</v>
      </c>
      <c r="D22" s="65">
        <v>4770</v>
      </c>
    </row>
    <row r="24" spans="1:6" x14ac:dyDescent="0.3">
      <c r="C24" s="67"/>
      <c r="E24" s="68"/>
      <c r="F24" s="68"/>
    </row>
    <row r="25" spans="1:6" x14ac:dyDescent="0.3">
      <c r="C25" s="67"/>
      <c r="E25" s="68"/>
      <c r="F25" s="68"/>
    </row>
    <row r="26" spans="1:6" x14ac:dyDescent="0.3">
      <c r="C26" s="67"/>
      <c r="E26" s="68"/>
      <c r="F26" s="68"/>
    </row>
    <row r="27" spans="1:6" x14ac:dyDescent="0.3">
      <c r="C27" s="67"/>
      <c r="E27" s="68"/>
      <c r="F27" s="68"/>
    </row>
    <row r="28" spans="1:6" x14ac:dyDescent="0.3">
      <c r="C28" s="67"/>
      <c r="E28" s="68"/>
      <c r="F28" s="68"/>
    </row>
    <row r="29" spans="1:6" x14ac:dyDescent="0.3">
      <c r="C29" s="67"/>
      <c r="E29" s="68"/>
      <c r="F29" s="68"/>
    </row>
    <row r="30" spans="1:6" x14ac:dyDescent="0.3">
      <c r="C30" s="67"/>
      <c r="E30" s="68"/>
      <c r="F30" s="68"/>
    </row>
    <row r="31" spans="1:6" x14ac:dyDescent="0.3">
      <c r="C31" s="67"/>
      <c r="E31" s="68"/>
      <c r="F31" s="68"/>
    </row>
    <row r="32" spans="1:6" x14ac:dyDescent="0.3">
      <c r="C32" s="67"/>
      <c r="E32" s="68"/>
      <c r="F32" s="68"/>
    </row>
    <row r="33" spans="1:6" x14ac:dyDescent="0.3">
      <c r="C33" s="67"/>
      <c r="E33" s="68"/>
      <c r="F33" s="68"/>
    </row>
    <row r="34" spans="1:6" x14ac:dyDescent="0.3">
      <c r="C34" s="67"/>
      <c r="E34" s="68"/>
      <c r="F34" s="68"/>
    </row>
    <row r="35" spans="1:6" x14ac:dyDescent="0.3">
      <c r="C35" s="67"/>
      <c r="E35" s="68"/>
      <c r="F35" s="68"/>
    </row>
    <row r="36" spans="1:6" x14ac:dyDescent="0.3">
      <c r="C36" s="67"/>
      <c r="E36" s="68"/>
      <c r="F36" s="68"/>
    </row>
    <row r="37" spans="1:6" x14ac:dyDescent="0.3">
      <c r="C37" s="67"/>
      <c r="E37" s="68"/>
      <c r="F37" s="68"/>
    </row>
    <row r="38" spans="1:6" x14ac:dyDescent="0.3">
      <c r="C38" s="67"/>
      <c r="E38" s="68"/>
      <c r="F38" s="68"/>
    </row>
    <row r="39" spans="1:6" x14ac:dyDescent="0.3">
      <c r="C39" s="67"/>
      <c r="E39" s="68"/>
      <c r="F39" s="68"/>
    </row>
    <row r="40" spans="1:6" x14ac:dyDescent="0.3">
      <c r="C40" s="67"/>
      <c r="E40" s="68"/>
      <c r="F40" s="68"/>
    </row>
    <row r="41" spans="1:6" x14ac:dyDescent="0.3">
      <c r="C41" s="67"/>
      <c r="E41" s="68"/>
      <c r="F41" s="68"/>
    </row>
    <row r="42" spans="1:6" x14ac:dyDescent="0.3">
      <c r="C42" s="67"/>
      <c r="E42" s="68"/>
      <c r="F42" s="68"/>
    </row>
    <row r="43" spans="1:6" x14ac:dyDescent="0.3">
      <c r="C43" s="67"/>
      <c r="E43" s="68"/>
      <c r="F43" s="68"/>
    </row>
    <row r="44" spans="1:6" x14ac:dyDescent="0.3">
      <c r="C44" s="67"/>
      <c r="E44" s="68"/>
      <c r="F44" s="68"/>
    </row>
    <row r="45" spans="1:6" x14ac:dyDescent="0.3">
      <c r="A45" s="69"/>
      <c r="B45" s="70"/>
      <c r="C45" s="67"/>
      <c r="E45" s="68"/>
      <c r="F45" s="68"/>
    </row>
    <row r="46" spans="1:6" x14ac:dyDescent="0.3">
      <c r="A46" s="69"/>
      <c r="B46" s="70"/>
      <c r="C46" s="67"/>
      <c r="E46" s="68"/>
      <c r="F46" s="68"/>
    </row>
    <row r="47" spans="1:6" x14ac:dyDescent="0.3">
      <c r="A47" s="71"/>
      <c r="B47" s="70"/>
      <c r="C47" s="72"/>
      <c r="E47" s="73"/>
      <c r="F47" s="73"/>
    </row>
    <row r="48" spans="1:6" x14ac:dyDescent="0.3">
      <c r="A48" s="71"/>
      <c r="B48" s="70"/>
      <c r="C48" s="72"/>
      <c r="E48" s="73"/>
      <c r="F48" s="73"/>
    </row>
    <row r="49" spans="1:6" x14ac:dyDescent="0.3">
      <c r="A49" s="71"/>
      <c r="B49" s="70"/>
      <c r="C49" s="72"/>
      <c r="E49" s="73"/>
      <c r="F49" s="73"/>
    </row>
    <row r="51" spans="1:6" x14ac:dyDescent="0.3">
      <c r="A51" s="124"/>
      <c r="B51" s="124"/>
    </row>
    <row r="52" spans="1:6" x14ac:dyDescent="0.3">
      <c r="A52" s="124"/>
      <c r="B52" s="124"/>
    </row>
    <row r="53" spans="1:6" x14ac:dyDescent="0.3">
      <c r="A53" s="74"/>
      <c r="B53" s="75"/>
    </row>
    <row r="54" spans="1:6" x14ac:dyDescent="0.3">
      <c r="A54" s="76"/>
      <c r="B54" s="76"/>
    </row>
    <row r="55" spans="1:6" x14ac:dyDescent="0.3">
      <c r="A55" s="125"/>
      <c r="B55" s="125"/>
    </row>
    <row r="56" spans="1:6" x14ac:dyDescent="0.3">
      <c r="A56" s="77"/>
      <c r="B56" s="77"/>
    </row>
    <row r="57" spans="1:6" x14ac:dyDescent="0.3">
      <c r="A57" s="78"/>
      <c r="B57" s="78"/>
    </row>
    <row r="58" spans="1:6" x14ac:dyDescent="0.3">
      <c r="A58" s="74"/>
      <c r="B58" s="75"/>
    </row>
    <row r="59" spans="1:6" x14ac:dyDescent="0.3">
      <c r="A59" s="79"/>
      <c r="B59" s="79"/>
    </row>
  </sheetData>
  <sheetProtection algorithmName="SHA-512" hashValue="+aCQmkr6LBenVgv8v8hJgUfzD3TuXPVUOcvmx8TVG79yWDI+5kd7sbKslhuTJgSE+WSzbVVRKfOxc3XrMAaVrg==" saltValue="WoWLzrkdZlwfhsRcNnOQ9Q==" spinCount="100000" sheet="1" objects="1" scenarios="1"/>
  <sortState xmlns:xlrd2="http://schemas.microsoft.com/office/spreadsheetml/2017/richdata2" ref="A41:B66">
    <sortCondition ref="A41"/>
  </sortState>
  <mergeCells count="3">
    <mergeCell ref="A51:B51"/>
    <mergeCell ref="A52:B52"/>
    <mergeCell ref="A55:B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3:B25"/>
  <sheetViews>
    <sheetView workbookViewId="0">
      <selection activeCell="G16" sqref="G16"/>
    </sheetView>
  </sheetViews>
  <sheetFormatPr defaultRowHeight="15" x14ac:dyDescent="0.25"/>
  <cols>
    <col min="1" max="1" width="10" customWidth="1"/>
    <col min="2" max="2" width="9.140625" style="1"/>
  </cols>
  <sheetData>
    <row r="3" spans="1:1" x14ac:dyDescent="0.25">
      <c r="A3" s="1">
        <v>5</v>
      </c>
    </row>
    <row r="4" spans="1:1" x14ac:dyDescent="0.25">
      <c r="A4" s="1">
        <v>6</v>
      </c>
    </row>
    <row r="5" spans="1:1" x14ac:dyDescent="0.25">
      <c r="A5" s="1">
        <v>9</v>
      </c>
    </row>
    <row r="6" spans="1:1" x14ac:dyDescent="0.25">
      <c r="A6" s="1">
        <v>13</v>
      </c>
    </row>
    <row r="7" spans="1:1" x14ac:dyDescent="0.25">
      <c r="A7" s="1">
        <v>15</v>
      </c>
    </row>
    <row r="8" spans="1:1" x14ac:dyDescent="0.25">
      <c r="A8" s="1">
        <v>15</v>
      </c>
    </row>
    <row r="9" spans="1:1" x14ac:dyDescent="0.25">
      <c r="A9" s="1">
        <v>20</v>
      </c>
    </row>
    <row r="10" spans="1:1" x14ac:dyDescent="0.25">
      <c r="A10" s="1">
        <v>25</v>
      </c>
    </row>
    <row r="11" spans="1:1" x14ac:dyDescent="0.25">
      <c r="A11" s="1">
        <v>25</v>
      </c>
    </row>
    <row r="12" spans="1:1" x14ac:dyDescent="0.25">
      <c r="A12" s="1">
        <v>40</v>
      </c>
    </row>
    <row r="13" spans="1:1" x14ac:dyDescent="0.25">
      <c r="A13" s="1">
        <v>40</v>
      </c>
    </row>
    <row r="14" spans="1:1" x14ac:dyDescent="0.25">
      <c r="A14" s="1">
        <v>75</v>
      </c>
    </row>
    <row r="15" spans="1:1" x14ac:dyDescent="0.25">
      <c r="A15" s="1">
        <v>90</v>
      </c>
    </row>
    <row r="16" spans="1:1" x14ac:dyDescent="0.25">
      <c r="A16" s="1">
        <v>105</v>
      </c>
    </row>
    <row r="17" spans="1:1" x14ac:dyDescent="0.25">
      <c r="A17" s="1">
        <v>120</v>
      </c>
    </row>
    <row r="18" spans="1:1" x14ac:dyDescent="0.25">
      <c r="A18" s="1">
        <v>150</v>
      </c>
    </row>
    <row r="19" spans="1:1" x14ac:dyDescent="0.25">
      <c r="A19" s="1">
        <v>0</v>
      </c>
    </row>
    <row r="20" spans="1:1" x14ac:dyDescent="0.25">
      <c r="A20" s="1">
        <v>25</v>
      </c>
    </row>
    <row r="21" spans="1:1" x14ac:dyDescent="0.25">
      <c r="A21" s="1">
        <v>40</v>
      </c>
    </row>
    <row r="24" spans="1:1" x14ac:dyDescent="0.25">
      <c r="A24" t="s">
        <v>6</v>
      </c>
    </row>
    <row r="25" spans="1:1" x14ac:dyDescent="0.25">
      <c r="A25" t="s">
        <v>7</v>
      </c>
    </row>
  </sheetData>
  <sheetProtection password="85F1" sheet="1" objects="1" scenarios="1"/>
  <sortState xmlns:xlrd2="http://schemas.microsoft.com/office/spreadsheetml/2017/richdata2" ref="A3:A18">
    <sortCondition ref="A1"/>
  </sortState>
  <dataValidations count="1">
    <dataValidation type="list" allowBlank="1" showInputMessage="1" showErrorMessage="1" promptTitle="Sensors" sqref="B24" xr:uid="{00000000-0002-0000-0300-000000000000}">
      <formula1>$A$20:$A$21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Lighting Schedule</vt:lpstr>
      <vt:lpstr>Drop Down Info</vt:lpstr>
      <vt:lpstr>Sheet1</vt:lpstr>
      <vt:lpstr>Sheet3</vt:lpstr>
      <vt:lpstr>Rebates</vt:lpstr>
      <vt:lpstr>Sensor</vt:lpstr>
      <vt:lpstr>SensorRebate</vt:lpstr>
      <vt:lpstr>sensorrebate1</vt:lpstr>
      <vt:lpstr>Use</vt:lpstr>
    </vt:vector>
  </TitlesOfParts>
  <Company>City of Roseville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Blair, Kris</dc:creator>
  <cp:lastModifiedBy>Marmorstein, Rachel</cp:lastModifiedBy>
  <cp:lastPrinted>2020-02-05T21:30:17Z</cp:lastPrinted>
  <dcterms:created xsi:type="dcterms:W3CDTF">2013-06-06T23:21:47Z</dcterms:created>
  <dcterms:modified xsi:type="dcterms:W3CDTF">2025-08-20T23:37:41Z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